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Desktop\Balanza de Pagos 2015-19\"/>
    </mc:Choice>
  </mc:AlternateContent>
  <bookViews>
    <workbookView xWindow="0" yWindow="0" windowWidth="21571" windowHeight="9667"/>
  </bookViews>
  <sheets>
    <sheet name="1" sheetId="21" r:id="rId1"/>
  </sheets>
  <definedNames>
    <definedName name="_xlnm.Print_Area" localSheetId="0">'1'!$A$1:$F$110</definedName>
    <definedName name="_xlnm.Print_Titles" localSheetId="0">'1'!$1:$6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21" l="1"/>
  <c r="E91" i="21"/>
  <c r="D91" i="21"/>
  <c r="D85" i="21" s="1"/>
  <c r="C91" i="21"/>
  <c r="B91" i="21"/>
  <c r="F86" i="21"/>
  <c r="E86" i="21"/>
  <c r="E85" i="21" s="1"/>
  <c r="D86" i="21"/>
  <c r="C86" i="21"/>
  <c r="B86" i="21"/>
  <c r="F85" i="21"/>
  <c r="C85" i="21"/>
  <c r="C72" i="21" s="1"/>
  <c r="C70" i="21" s="1"/>
  <c r="B85" i="21"/>
  <c r="F82" i="21"/>
  <c r="E82" i="21"/>
  <c r="D82" i="21"/>
  <c r="C82" i="21"/>
  <c r="B82" i="21"/>
  <c r="F78" i="21"/>
  <c r="E78" i="21"/>
  <c r="D78" i="21"/>
  <c r="D73" i="21" s="1"/>
  <c r="C78" i="21"/>
  <c r="B78" i="21"/>
  <c r="F74" i="21"/>
  <c r="E74" i="21"/>
  <c r="E73" i="21" s="1"/>
  <c r="E72" i="21" s="1"/>
  <c r="E70" i="21" s="1"/>
  <c r="D74" i="21"/>
  <c r="C74" i="21"/>
  <c r="B74" i="21"/>
  <c r="F73" i="21"/>
  <c r="F72" i="21" s="1"/>
  <c r="F70" i="21" s="1"/>
  <c r="C73" i="21"/>
  <c r="B73" i="21"/>
  <c r="B72" i="21" s="1"/>
  <c r="B70" i="21" s="1"/>
  <c r="F65" i="21"/>
  <c r="E65" i="21"/>
  <c r="D65" i="21"/>
  <c r="C65" i="21"/>
  <c r="B65" i="21"/>
  <c r="F61" i="21"/>
  <c r="F59" i="21" s="1"/>
  <c r="F52" i="21" s="1"/>
  <c r="E61" i="21"/>
  <c r="D61" i="21"/>
  <c r="C61" i="21"/>
  <c r="B61" i="21"/>
  <c r="B59" i="21" s="1"/>
  <c r="B52" i="21" s="1"/>
  <c r="E59" i="21"/>
  <c r="D59" i="21"/>
  <c r="C59" i="21"/>
  <c r="C52" i="21" s="1"/>
  <c r="F55" i="21"/>
  <c r="E55" i="21"/>
  <c r="D55" i="21"/>
  <c r="D53" i="21" s="1"/>
  <c r="C55" i="21"/>
  <c r="B55" i="21"/>
  <c r="F53" i="21"/>
  <c r="F8" i="21" s="1"/>
  <c r="E53" i="21"/>
  <c r="E52" i="21" s="1"/>
  <c r="C53" i="21"/>
  <c r="B53" i="21"/>
  <c r="B8" i="21" s="1"/>
  <c r="F40" i="21"/>
  <c r="E40" i="21"/>
  <c r="D40" i="21"/>
  <c r="C40" i="21"/>
  <c r="C27" i="21" s="1"/>
  <c r="B40" i="21"/>
  <c r="F28" i="21"/>
  <c r="E28" i="21"/>
  <c r="D28" i="21"/>
  <c r="D27" i="21" s="1"/>
  <c r="C28" i="21"/>
  <c r="B28" i="21"/>
  <c r="F27" i="21"/>
  <c r="E27" i="21"/>
  <c r="B27" i="21"/>
  <c r="F22" i="21"/>
  <c r="F9" i="21" s="1"/>
  <c r="E22" i="21"/>
  <c r="D22" i="21"/>
  <c r="D15" i="21" s="1"/>
  <c r="C22" i="21"/>
  <c r="C12" i="21" s="1"/>
  <c r="B22" i="21"/>
  <c r="B9" i="21" s="1"/>
  <c r="F17" i="21"/>
  <c r="E17" i="21"/>
  <c r="E14" i="21" s="1"/>
  <c r="E13" i="21" s="1"/>
  <c r="D17" i="21"/>
  <c r="D11" i="21" s="1"/>
  <c r="D10" i="21" s="1"/>
  <c r="C17" i="21"/>
  <c r="C16" i="21" s="1"/>
  <c r="B17" i="21"/>
  <c r="E16" i="21"/>
  <c r="D16" i="21"/>
  <c r="E15" i="21"/>
  <c r="F14" i="21"/>
  <c r="B14" i="21"/>
  <c r="E12" i="21"/>
  <c r="D12" i="21"/>
  <c r="F11" i="21"/>
  <c r="E11" i="21"/>
  <c r="E10" i="21" s="1"/>
  <c r="B11" i="21"/>
  <c r="E9" i="21"/>
  <c r="D9" i="21"/>
  <c r="C9" i="21"/>
  <c r="D52" i="21" l="1"/>
  <c r="D8" i="21"/>
  <c r="D7" i="21" s="1"/>
  <c r="D97" i="21" s="1"/>
  <c r="F7" i="21"/>
  <c r="F97" i="21" s="1"/>
  <c r="B7" i="21"/>
  <c r="B97" i="21" s="1"/>
  <c r="F13" i="21"/>
  <c r="D72" i="21"/>
  <c r="D70" i="21" s="1"/>
  <c r="C14" i="21"/>
  <c r="C13" i="21" s="1"/>
  <c r="C11" i="21"/>
  <c r="C10" i="21" s="1"/>
  <c r="D14" i="21"/>
  <c r="D13" i="21" s="1"/>
  <c r="B16" i="21"/>
  <c r="F16" i="21"/>
  <c r="E8" i="21"/>
  <c r="E7" i="21" s="1"/>
  <c r="E97" i="21" s="1"/>
  <c r="B15" i="21"/>
  <c r="B13" i="21" s="1"/>
  <c r="F15" i="21"/>
  <c r="B12" i="21"/>
  <c r="B10" i="21" s="1"/>
  <c r="F12" i="21"/>
  <c r="F10" i="21" s="1"/>
  <c r="C15" i="21"/>
  <c r="C8" i="21"/>
  <c r="C7" i="21" s="1"/>
  <c r="C97" i="21" s="1"/>
</calcChain>
</file>

<file path=xl/sharedStrings.xml><?xml version="1.0" encoding="utf-8"?>
<sst xmlns="http://schemas.openxmlformats.org/spreadsheetml/2006/main" count="111" uniqueCount="92">
  <si>
    <t>Partida</t>
  </si>
  <si>
    <t>Resumen de los componentes normalizados</t>
  </si>
  <si>
    <t>(en millones de balboas)</t>
  </si>
  <si>
    <t>2017 (P)</t>
  </si>
  <si>
    <t>(P) Cifras preliminares.</t>
  </si>
  <si>
    <t>0.0 Cantidad menor a la mitad de la unidad o fracción decimal adoptada para la expresión del dato.</t>
  </si>
  <si>
    <t>n.i.o.p. No incluida en otra partida.</t>
  </si>
  <si>
    <t>Cuadro 1.  RESUMEN DE LOS COMPONENTES NORMALIZADOS DE LA BALANZA DE PAGOS</t>
  </si>
  <si>
    <t>2018 (P)</t>
  </si>
  <si>
    <t xml:space="preserve"> 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</si>
  <si>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</si>
  <si>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</si>
  <si>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</si>
  <si>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</si>
  <si>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</si>
  <si>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</si>
  <si>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</si>
  <si>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</si>
  <si>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  Bienes (netos)</t>
  </si>
  <si>
    <t xml:space="preserve">                Bienes (crédito)</t>
  </si>
  <si>
    <t xml:space="preserve">                1.  Mercancías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</si>
  <si>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</si>
  <si>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</si>
  <si>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</si>
  <si>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</si>
  <si>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  Servicios (netos)</t>
  </si>
  <si>
    <t xml:space="preserve">                Servicios (crédito)</t>
  </si>
  <si>
    <t xml:space="preserve">                1.  Transportes</t>
  </si>
  <si>
    <t xml:space="preserve">                2.  Viajes (1)</t>
  </si>
  <si>
    <t xml:space="preserve">                3.  Servicios de comunicación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</si>
  <si>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</si>
  <si>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</si>
  <si>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</si>
  <si>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</si>
  <si>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</si>
  <si>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</si>
  <si>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personales, culturales y recreativos</t>
  </si>
  <si>
    <t xml:space="preserve">                Servicios (débito)</t>
  </si>
  <si>
    <t xml:space="preserve">                2.  Viajes</t>
  </si>
  <si>
    <t xml:space="preserve">              11.  Servicios del Gobierno, n.i.o.p.</t>
  </si>
  <si>
    <t xml:space="preserve">      C.  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</si>
  <si>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</si>
  <si>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</si>
  <si>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</si>
  <si>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Inversión directa</t>
  </si>
  <si>
    <t xml:space="preserve">                     2.2  Inversión de cartera</t>
  </si>
  <si>
    <t xml:space="preserve">                     2.3  Otra inversión</t>
  </si>
  <si>
    <t xml:space="preserve">                Renta (débito)</t>
  </si>
  <si>
    <t xml:space="preserve">      D.    Transferencias corrientes (netas)</t>
  </si>
  <si>
    <t xml:space="preserve">                Transferencias corrientes (crédito)</t>
  </si>
  <si>
    <t xml:space="preserve"> 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</si>
  <si>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</si>
  <si>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</si>
  <si>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</si>
  <si>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 A.    Cuenta de capital</t>
  </si>
  <si>
    <t xml:space="preserve">        B.    Cuenta financiera</t>
  </si>
  <si>
    <t xml:space="preserve">                1.  Inversión directa</t>
  </si>
  <si>
    <t xml:space="preserve">                    1.1  En el extranjero</t>
  </si>
  <si>
    <t xml:space="preserve">                          1.1.1  Acciones y otras participaciones de capital</t>
  </si>
  <si>
    <t xml:space="preserve">                          1.1.2  Utilidades reinvertidas</t>
  </si>
  <si>
    <t xml:space="preserve">                          1.1.3  Otro capital</t>
  </si>
  <si>
    <t xml:space="preserve">                    1.2  En la economía declarante</t>
  </si>
  <si>
    <t xml:space="preserve">                          1.2.1  Acciones y otras participaciones de capital</t>
  </si>
  <si>
    <t xml:space="preserve">                          1.2.2  Utilidades reinvertidas</t>
  </si>
  <si>
    <t xml:space="preserve">                          1.2.3  Otro capital</t>
  </si>
  <si>
    <t xml:space="preserve">                2. Inversión de cartera</t>
  </si>
  <si>
    <t xml:space="preserve">                    2.1  Activos</t>
  </si>
  <si>
    <t xml:space="preserve">                    2.2  Pasivos</t>
  </si>
  <si>
    <t xml:space="preserve">                3. Otra inversión</t>
  </si>
  <si>
    <t xml:space="preserve"> 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</si>
  <si>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</si>
  <si>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</si>
  <si>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</si>
  <si>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</si>
  <si>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 3.1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</si>
  <si>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</si>
  <si>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</si>
  <si>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</si>
  <si>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</si>
  <si>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   4. Activos de reserva</t>
  </si>
  <si>
    <t>III.   Errores y omisiones netos</t>
  </si>
  <si>
    <t>DE PANAMÁ, SEGÚN PARTIDA: AÑOS 2015-19</t>
  </si>
  <si>
    <t>2019 (P)</t>
  </si>
  <si>
    <t>NOTA: Las diferencias que se observen entre el total y los parciales se deben al redondeo.</t>
  </si>
  <si>
    <t xml:space="preserve">            de  metodologías  mejoradas  principalmente  con  asistencia  técnica  internacional;  Otros  servicios  empresariales:  ajustes  a estimación</t>
  </si>
  <si>
    <t xml:space="preserve">            según datos reportados de las empresas en la Encuesta Entre Empresas No Financieras, que realiza el INEC;  e Inversión extranjera directa</t>
  </si>
  <si>
    <t xml:space="preserve">     entre otros).</t>
  </si>
  <si>
    <t xml:space="preserve">     sin  embargo,  bajaron  a  realizar  travesías  por  cuenta propia  (visitas a sitios turísticos,  restaurantes,  centros comerciales  y  supermercados,</t>
  </si>
  <si>
    <t xml:space="preserve">            Se realizaron mejoras en los renglones siguientes: Viajes, por revisiones de las diferentes fuentes de datos actualizados; Seguros: aplicación</t>
  </si>
  <si>
    <t xml:space="preserve">            recomendada  utilizando  estadísticas de espejo (comparadas) y considerando el  comportamiento conservador y  asociado con la tendencia,</t>
  </si>
  <si>
    <t xml:space="preserve">            y Otra inversión: Se actualizaron datos basados en la Encuesta Entre Empresas No Financieras, año 2018.</t>
  </si>
  <si>
    <t>(1) En  este  renglón  se  han  aplicado  las siguientes  mejoras de cobertura:  se incluyeron  datos de pasajeros en  cruceros que  no tomaron giras,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</si>
</sst>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8" xfId="0" applyFont="1" applyBorder="1"/>
    <xf numFmtId="0" fontId="2" fillId="0" borderId="0" xfId="0" applyFont="1" applyFill="1" applyBorder="1"/>
    <xf numFmtId="0" fontId="1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/>
    <xf numFmtId="164" fontId="1" fillId="0" borderId="10" xfId="0" applyNumberFormat="1" applyFont="1" applyFill="1" applyBorder="1"/>
    <xf numFmtId="164" fontId="1" fillId="0" borderId="11" xfId="0" applyNumberFormat="1" applyFont="1" applyBorder="1"/>
    <xf numFmtId="164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showGridLines="0" tabSelected="1" topLeftCell="A88" zoomScaleNormal="100" workbookViewId="0">
      <selection activeCell="A102" sqref="A102"/>
    </sheetView>
  </sheetViews>
  <sheetFormatPr baseColWidth="10" defaultRowHeight="12.85" x14ac:dyDescent="0.2"/>
  <cols>
    <col min="1" max="1" width="61.28515625" style="8" customWidth="1"/>
    <col min="2" max="6" width="11.7109375" style="8" customWidth="1"/>
    <col min="7" max="16384" width="11.42578125" style="8"/>
  </cols>
  <sheetData>
    <row r="1" spans="1:6" ht="15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 t="s">
        <v>81</v>
      </c>
      <c r="B2" s="24"/>
      <c r="C2" s="24"/>
      <c r="D2" s="24"/>
      <c r="E2" s="24"/>
      <c r="F2" s="24"/>
    </row>
    <row r="3" spans="1:6" ht="10" customHeight="1" x14ac:dyDescent="0.2"/>
    <row r="4" spans="1:6" ht="15" customHeight="1" x14ac:dyDescent="0.2">
      <c r="A4" s="1"/>
      <c r="B4" s="25" t="s">
        <v>1</v>
      </c>
      <c r="C4" s="26"/>
      <c r="D4" s="26"/>
      <c r="E4" s="26"/>
      <c r="F4" s="26"/>
    </row>
    <row r="5" spans="1:6" ht="15" customHeight="1" x14ac:dyDescent="0.2">
      <c r="A5" s="2" t="s">
        <v>0</v>
      </c>
      <c r="B5" s="27" t="s">
        <v>2</v>
      </c>
      <c r="C5" s="28"/>
      <c r="D5" s="28"/>
      <c r="E5" s="28"/>
      <c r="F5" s="28"/>
    </row>
    <row r="6" spans="1:6" ht="15" customHeight="1" x14ac:dyDescent="0.2">
      <c r="A6" s="3"/>
      <c r="B6" s="4">
        <v>2015</v>
      </c>
      <c r="C6" s="4">
        <v>2016</v>
      </c>
      <c r="D6" s="4" t="s">
        <v>3</v>
      </c>
      <c r="E6" s="4" t="s">
        <v>8</v>
      </c>
      <c r="F6" s="5" t="s">
        <v>82</v>
      </c>
    </row>
    <row r="7" spans="1:6" ht="24.95" customHeight="1" x14ac:dyDescent="0.2">
      <c r="A7" s="9" t="s">
        <v>9</v>
      </c>
      <c r="B7" s="17">
        <f>SUM(B8:B9)</f>
        <v>-4848.2999999999956</v>
      </c>
      <c r="C7" s="17">
        <f t="shared" ref="C7:F7" si="0">SUM(C8:C9)</f>
        <v>-4507.6696275100148</v>
      </c>
      <c r="D7" s="17">
        <f t="shared" si="0"/>
        <v>-3681.9010332899961</v>
      </c>
      <c r="E7" s="17">
        <f t="shared" si="0"/>
        <v>-4966.8757974299915</v>
      </c>
      <c r="F7" s="18">
        <f t="shared" si="0"/>
        <v>-3332.5028102699944</v>
      </c>
    </row>
    <row r="8" spans="1:6" ht="15" customHeight="1" x14ac:dyDescent="0.2">
      <c r="A8" s="6" t="s">
        <v>10</v>
      </c>
      <c r="B8" s="12">
        <f>SUM(B17+B28+B53+B66)</f>
        <v>28381.4</v>
      </c>
      <c r="C8" s="12">
        <f t="shared" ref="C8:F8" si="1">SUM(C17+C28+C53+C66)</f>
        <v>27625.453322569992</v>
      </c>
      <c r="D8" s="12">
        <f t="shared" si="1"/>
        <v>29773.040475280006</v>
      </c>
      <c r="E8" s="12">
        <f t="shared" si="1"/>
        <v>31283.853178870002</v>
      </c>
      <c r="F8" s="14">
        <f t="shared" si="1"/>
        <v>31297.407848000003</v>
      </c>
    </row>
    <row r="9" spans="1:6" ht="15" customHeight="1" x14ac:dyDescent="0.2">
      <c r="A9" s="6" t="s">
        <v>11</v>
      </c>
      <c r="B9" s="12">
        <f>SUM(B22+B40+B59+B67)</f>
        <v>-33229.699999999997</v>
      </c>
      <c r="C9" s="12">
        <f t="shared" ref="C9:F9" si="2">SUM(C22+C40+C59+C67)</f>
        <v>-32133.122950080007</v>
      </c>
      <c r="D9" s="12">
        <f t="shared" si="2"/>
        <v>-33454.941508570002</v>
      </c>
      <c r="E9" s="13">
        <f t="shared" si="2"/>
        <v>-36250.728976299994</v>
      </c>
      <c r="F9" s="14">
        <f t="shared" si="2"/>
        <v>-34629.910658269997</v>
      </c>
    </row>
    <row r="10" spans="1:6" ht="17.149999999999999" customHeight="1" x14ac:dyDescent="0.2">
      <c r="A10" s="10" t="s">
        <v>12</v>
      </c>
      <c r="B10" s="15">
        <f>SUM(B11:B12)</f>
        <v>-4742.2999999999956</v>
      </c>
      <c r="C10" s="15">
        <f t="shared" ref="C10:F10" si="3">SUM(C11:C12)</f>
        <v>-4403.6121275100122</v>
      </c>
      <c r="D10" s="15">
        <f t="shared" si="3"/>
        <v>-3557.521533289997</v>
      </c>
      <c r="E10" s="19">
        <f t="shared" si="3"/>
        <v>-4896.6669974299912</v>
      </c>
      <c r="F10" s="16">
        <f t="shared" si="3"/>
        <v>-3301.169604269995</v>
      </c>
    </row>
    <row r="11" spans="1:6" ht="15" customHeight="1" x14ac:dyDescent="0.2">
      <c r="A11" s="6" t="s">
        <v>13</v>
      </c>
      <c r="B11" s="12">
        <f>SUM(B17+B28+B53)</f>
        <v>27460</v>
      </c>
      <c r="C11" s="12">
        <f>SUM(C17+C28+C53)</f>
        <v>26719.543422569994</v>
      </c>
      <c r="D11" s="12">
        <f>SUM(D17+D28+D53)</f>
        <v>28869.820575280006</v>
      </c>
      <c r="E11" s="13">
        <f>SUM(E17+E28+E53)</f>
        <v>30365.24897887</v>
      </c>
      <c r="F11" s="14">
        <f>SUM(F17+F28+F53)</f>
        <v>30321.754141000001</v>
      </c>
    </row>
    <row r="12" spans="1:6" ht="15" customHeight="1" x14ac:dyDescent="0.2">
      <c r="A12" s="6" t="s">
        <v>14</v>
      </c>
      <c r="B12" s="12">
        <f>SUM(B22+B40+B59)</f>
        <v>-32202.299999999996</v>
      </c>
      <c r="C12" s="12">
        <f>SUM(C22+C40+C59)</f>
        <v>-31123.155550080006</v>
      </c>
      <c r="D12" s="12">
        <f>SUM(D22+D40+D59)</f>
        <v>-32427.342108570003</v>
      </c>
      <c r="E12" s="13">
        <f>SUM(E22+E40+E59)</f>
        <v>-35261.915976299992</v>
      </c>
      <c r="F12" s="14">
        <f>SUM(F22+F40+F59)</f>
        <v>-33622.923745269996</v>
      </c>
    </row>
    <row r="13" spans="1:6" ht="17.149999999999999" customHeight="1" x14ac:dyDescent="0.2">
      <c r="A13" s="10" t="s">
        <v>15</v>
      </c>
      <c r="B13" s="15">
        <f>SUM(B14:B15)</f>
        <v>-1928.8999999999978</v>
      </c>
      <c r="C13" s="15">
        <f t="shared" ref="C13:F13" si="4">SUM(C14:C15)</f>
        <v>-932.36210353000934</v>
      </c>
      <c r="D13" s="15">
        <f t="shared" si="4"/>
        <v>-514.49325926999882</v>
      </c>
      <c r="E13" s="19">
        <f t="shared" si="4"/>
        <v>-1060.6690290999941</v>
      </c>
      <c r="F13" s="16">
        <f t="shared" si="4"/>
        <v>503.24690806000581</v>
      </c>
    </row>
    <row r="14" spans="1:6" ht="15.9" customHeight="1" x14ac:dyDescent="0.2">
      <c r="A14" s="6" t="s">
        <v>16</v>
      </c>
      <c r="B14" s="12">
        <f>SUM(B17+B28)</f>
        <v>25379</v>
      </c>
      <c r="C14" s="12">
        <f>SUM(C17+C28)</f>
        <v>24458.828810219995</v>
      </c>
      <c r="D14" s="12">
        <f>SUM(D17+D28)</f>
        <v>26380.257849300004</v>
      </c>
      <c r="E14" s="13">
        <f>SUM(E17+E28)</f>
        <v>27813.709246869999</v>
      </c>
      <c r="F14" s="14">
        <f>SUM(F17+F28)</f>
        <v>27877.183464000002</v>
      </c>
    </row>
    <row r="15" spans="1:6" ht="15.9" customHeight="1" x14ac:dyDescent="0.2">
      <c r="A15" s="6" t="s">
        <v>17</v>
      </c>
      <c r="B15" s="12">
        <f>SUM(B22+B40)</f>
        <v>-27307.899999999998</v>
      </c>
      <c r="C15" s="12">
        <f>SUM(C22+C40)</f>
        <v>-25391.190913750004</v>
      </c>
      <c r="D15" s="12">
        <f>SUM(D22+D40)</f>
        <v>-26894.751108570003</v>
      </c>
      <c r="E15" s="13">
        <f>SUM(E22+E40)</f>
        <v>-28874.378275969993</v>
      </c>
      <c r="F15" s="14">
        <f>SUM(F22+F40)</f>
        <v>-27373.936555939996</v>
      </c>
    </row>
    <row r="16" spans="1:6" ht="17.149999999999999" customHeight="1" x14ac:dyDescent="0.2">
      <c r="A16" s="10" t="s">
        <v>18</v>
      </c>
      <c r="B16" s="15">
        <f>SUM(B17+B22)</f>
        <v>-9786.399999999996</v>
      </c>
      <c r="C16" s="15">
        <f>SUM(C17+C22)</f>
        <v>-9012.422900000005</v>
      </c>
      <c r="D16" s="15">
        <f>SUM(D17+D22)</f>
        <v>-9821.5477480000009</v>
      </c>
      <c r="E16" s="19">
        <f>SUM(E17+E22)</f>
        <v>-10613.742160019994</v>
      </c>
      <c r="F16" s="16">
        <f>SUM(F17+F22)</f>
        <v>-9047.4045039999928</v>
      </c>
    </row>
    <row r="17" spans="1:6" ht="15.9" customHeight="1" x14ac:dyDescent="0.2">
      <c r="A17" s="10" t="s">
        <v>19</v>
      </c>
      <c r="B17" s="15">
        <f>SUM(B18:B21)</f>
        <v>12764.000000000002</v>
      </c>
      <c r="C17" s="15">
        <f t="shared" ref="C17:F17" si="5">SUM(C18:C21)</f>
        <v>11687.133599999997</v>
      </c>
      <c r="D17" s="15">
        <f t="shared" si="5"/>
        <v>12469.630251999999</v>
      </c>
      <c r="E17" s="19">
        <f t="shared" si="5"/>
        <v>13352.683125599999</v>
      </c>
      <c r="F17" s="16">
        <f t="shared" si="5"/>
        <v>13213.934900000002</v>
      </c>
    </row>
    <row r="18" spans="1:6" ht="12.85" customHeight="1" x14ac:dyDescent="0.2">
      <c r="A18" s="6" t="s">
        <v>20</v>
      </c>
      <c r="B18" s="12">
        <v>11343.2</v>
      </c>
      <c r="C18" s="12">
        <v>10462.576599999999</v>
      </c>
      <c r="D18" s="12">
        <v>10536.659951999998</v>
      </c>
      <c r="E18" s="13">
        <v>10944.782644949999</v>
      </c>
      <c r="F18" s="14">
        <v>10717.550987000002</v>
      </c>
    </row>
    <row r="19" spans="1:6" ht="12.85" customHeight="1" x14ac:dyDescent="0.2">
      <c r="A19" s="6" t="s">
        <v>21</v>
      </c>
      <c r="B19" s="12">
        <v>0</v>
      </c>
      <c r="C19" s="12">
        <v>0</v>
      </c>
      <c r="D19" s="12">
        <v>0</v>
      </c>
      <c r="E19" s="13">
        <v>0</v>
      </c>
      <c r="F19" s="14">
        <v>0</v>
      </c>
    </row>
    <row r="20" spans="1:6" ht="12.85" customHeight="1" x14ac:dyDescent="0.2">
      <c r="A20" s="6" t="s">
        <v>22</v>
      </c>
      <c r="B20" s="12">
        <v>16.7</v>
      </c>
      <c r="C20" s="12">
        <v>15.022500000000001</v>
      </c>
      <c r="D20" s="12">
        <v>16.124200000000002</v>
      </c>
      <c r="E20" s="13">
        <v>16.424600000000002</v>
      </c>
      <c r="F20" s="14">
        <v>16.399999999999999</v>
      </c>
    </row>
    <row r="21" spans="1:6" ht="12.85" customHeight="1" x14ac:dyDescent="0.2">
      <c r="A21" s="6" t="s">
        <v>23</v>
      </c>
      <c r="B21" s="12">
        <v>1404.1</v>
      </c>
      <c r="C21" s="12">
        <v>1209.5345</v>
      </c>
      <c r="D21" s="12">
        <v>1916.8460999999998</v>
      </c>
      <c r="E21" s="13">
        <v>2391.4758806499999</v>
      </c>
      <c r="F21" s="14">
        <v>2479.983913</v>
      </c>
    </row>
    <row r="22" spans="1:6" ht="15.9" customHeight="1" x14ac:dyDescent="0.2">
      <c r="A22" s="10" t="s">
        <v>24</v>
      </c>
      <c r="B22" s="15">
        <f>SUM(B23:B26)</f>
        <v>-22550.399999999998</v>
      </c>
      <c r="C22" s="15">
        <f t="shared" ref="C22:F22" si="6">SUM(C23:C26)</f>
        <v>-20699.556500000002</v>
      </c>
      <c r="D22" s="15">
        <f t="shared" si="6"/>
        <v>-22291.178</v>
      </c>
      <c r="E22" s="19">
        <f t="shared" si="6"/>
        <v>-23966.425285619993</v>
      </c>
      <c r="F22" s="16">
        <f t="shared" si="6"/>
        <v>-22261.339403999995</v>
      </c>
    </row>
    <row r="23" spans="1:6" ht="12.85" customHeight="1" x14ac:dyDescent="0.2">
      <c r="A23" s="6" t="s">
        <v>20</v>
      </c>
      <c r="B23" s="12">
        <v>-20871.2</v>
      </c>
      <c r="C23" s="12">
        <v>-19061.060700000002</v>
      </c>
      <c r="D23" s="12">
        <v>-19935.2703</v>
      </c>
      <c r="E23" s="13">
        <v>-20984.593785619993</v>
      </c>
      <c r="F23" s="14">
        <v>-19302.289985999996</v>
      </c>
    </row>
    <row r="24" spans="1:6" ht="12.85" customHeight="1" x14ac:dyDescent="0.2">
      <c r="A24" s="6" t="s">
        <v>21</v>
      </c>
      <c r="B24" s="12">
        <v>0</v>
      </c>
      <c r="C24" s="12">
        <v>0</v>
      </c>
      <c r="D24" s="12">
        <v>0</v>
      </c>
      <c r="E24" s="12">
        <v>0</v>
      </c>
      <c r="F24" s="14">
        <v>0</v>
      </c>
    </row>
    <row r="25" spans="1:6" ht="12.85" customHeight="1" x14ac:dyDescent="0.2">
      <c r="A25" s="6" t="s">
        <v>22</v>
      </c>
      <c r="B25" s="12">
        <v>-8.6</v>
      </c>
      <c r="C25" s="12">
        <v>-5.8000000000000007</v>
      </c>
      <c r="D25" s="12">
        <v>-5.1000000000000005</v>
      </c>
      <c r="E25" s="12">
        <v>-5.3999999999999995</v>
      </c>
      <c r="F25" s="14">
        <v>-6.6277049999999997</v>
      </c>
    </row>
    <row r="26" spans="1:6" ht="12.85" customHeight="1" x14ac:dyDescent="0.2">
      <c r="A26" s="6" t="s">
        <v>23</v>
      </c>
      <c r="B26" s="12">
        <v>-1670.6</v>
      </c>
      <c r="C26" s="12">
        <v>-1632.6957999999997</v>
      </c>
      <c r="D26" s="12">
        <v>-2350.8077000000003</v>
      </c>
      <c r="E26" s="12">
        <v>-2976.4314999999997</v>
      </c>
      <c r="F26" s="14">
        <v>-2952.4217130000002</v>
      </c>
    </row>
    <row r="27" spans="1:6" ht="17.149999999999999" customHeight="1" x14ac:dyDescent="0.2">
      <c r="A27" s="10" t="s">
        <v>25</v>
      </c>
      <c r="B27" s="15">
        <f>SUM(B28+B40)</f>
        <v>7857.5</v>
      </c>
      <c r="C27" s="15">
        <f>SUM(C28+C40)</f>
        <v>8080.0607964699993</v>
      </c>
      <c r="D27" s="15">
        <f>SUM(D28+D40)</f>
        <v>9307.054488730002</v>
      </c>
      <c r="E27" s="15">
        <f>SUM(E28+E40)</f>
        <v>9553.0731309199982</v>
      </c>
      <c r="F27" s="16">
        <f>SUM(F28+F40)</f>
        <v>9550.6514120599968</v>
      </c>
    </row>
    <row r="28" spans="1:6" ht="15.9" customHeight="1" x14ac:dyDescent="0.2">
      <c r="A28" s="10" t="s">
        <v>26</v>
      </c>
      <c r="B28" s="15">
        <f>SUM(B29:B39)</f>
        <v>12615</v>
      </c>
      <c r="C28" s="15">
        <f t="shared" ref="C28:F28" si="7">SUM(C29:C39)</f>
        <v>12771.695210219999</v>
      </c>
      <c r="D28" s="15">
        <f t="shared" si="7"/>
        <v>13910.627597300003</v>
      </c>
      <c r="E28" s="15">
        <f t="shared" si="7"/>
        <v>14461.026121269999</v>
      </c>
      <c r="F28" s="16">
        <f t="shared" si="7"/>
        <v>14663.248563999998</v>
      </c>
    </row>
    <row r="29" spans="1:6" ht="12.85" customHeight="1" x14ac:dyDescent="0.2">
      <c r="A29" s="6" t="s">
        <v>27</v>
      </c>
      <c r="B29" s="12">
        <v>5356.1</v>
      </c>
      <c r="C29" s="12">
        <v>5515.9290999999994</v>
      </c>
      <c r="D29" s="12">
        <v>6369.6927999999998</v>
      </c>
      <c r="E29" s="12">
        <v>6724.9400999999998</v>
      </c>
      <c r="F29" s="14">
        <v>6965.8381579999996</v>
      </c>
    </row>
    <row r="30" spans="1:6" ht="12.85" customHeight="1" x14ac:dyDescent="0.2">
      <c r="A30" s="6" t="s">
        <v>28</v>
      </c>
      <c r="B30" s="12">
        <v>3948.2</v>
      </c>
      <c r="C30" s="12">
        <v>4234.314488</v>
      </c>
      <c r="D30" s="12">
        <v>4422.0399749999997</v>
      </c>
      <c r="E30" s="12">
        <v>4617.2242929999993</v>
      </c>
      <c r="F30" s="14">
        <v>4521.1033179999995</v>
      </c>
    </row>
    <row r="31" spans="1:6" ht="12.85" customHeight="1" x14ac:dyDescent="0.2">
      <c r="A31" s="6" t="s">
        <v>29</v>
      </c>
      <c r="B31" s="12">
        <v>337.5</v>
      </c>
      <c r="C31" s="12">
        <v>358.4298</v>
      </c>
      <c r="D31" s="12">
        <v>347.18560000000002</v>
      </c>
      <c r="E31" s="12">
        <v>353.63860000000005</v>
      </c>
      <c r="F31" s="14">
        <v>359.85220499999997</v>
      </c>
    </row>
    <row r="32" spans="1:6" ht="12.85" customHeight="1" x14ac:dyDescent="0.2">
      <c r="A32" s="6" t="s">
        <v>30</v>
      </c>
      <c r="B32" s="12">
        <v>0</v>
      </c>
      <c r="C32" s="12">
        <v>0</v>
      </c>
      <c r="D32" s="12">
        <v>0</v>
      </c>
      <c r="E32" s="12">
        <v>0</v>
      </c>
      <c r="F32" s="14">
        <v>0</v>
      </c>
    </row>
    <row r="33" spans="1:6" ht="12.85" customHeight="1" x14ac:dyDescent="0.2">
      <c r="A33" s="6" t="s">
        <v>31</v>
      </c>
      <c r="B33" s="12">
        <v>225.7</v>
      </c>
      <c r="C33" s="12">
        <v>226.72650000000002</v>
      </c>
      <c r="D33" s="12">
        <v>262.77050000000003</v>
      </c>
      <c r="E33" s="12">
        <v>230.3965</v>
      </c>
      <c r="F33" s="14">
        <v>264.94589999999999</v>
      </c>
    </row>
    <row r="34" spans="1:6" ht="12.85" customHeight="1" x14ac:dyDescent="0.2">
      <c r="A34" s="6" t="s">
        <v>32</v>
      </c>
      <c r="B34" s="12">
        <v>549.30000000000007</v>
      </c>
      <c r="C34" s="12">
        <v>520.27158022000003</v>
      </c>
      <c r="D34" s="12">
        <v>449.14610000000005</v>
      </c>
      <c r="E34" s="12">
        <v>391.98490000000004</v>
      </c>
      <c r="F34" s="14">
        <v>380.23882200000003</v>
      </c>
    </row>
    <row r="35" spans="1:6" ht="12.85" customHeight="1" x14ac:dyDescent="0.2">
      <c r="A35" s="6" t="s">
        <v>33</v>
      </c>
      <c r="B35" s="12">
        <v>32.200000000000003</v>
      </c>
      <c r="C35" s="12">
        <v>30.851600000000001</v>
      </c>
      <c r="D35" s="12">
        <v>36.207000000000001</v>
      </c>
      <c r="E35" s="12">
        <v>34.578600000000002</v>
      </c>
      <c r="F35" s="14">
        <v>34.254564999999999</v>
      </c>
    </row>
    <row r="36" spans="1:6" ht="12.85" customHeight="1" x14ac:dyDescent="0.2">
      <c r="A36" s="6" t="s">
        <v>34</v>
      </c>
      <c r="B36" s="12">
        <v>5.9</v>
      </c>
      <c r="C36" s="12">
        <v>1.9621919999999999</v>
      </c>
      <c r="D36" s="12">
        <v>14.077872299999999</v>
      </c>
      <c r="E36" s="12">
        <v>35.437678269999999</v>
      </c>
      <c r="F36" s="14">
        <v>12.721599999999999</v>
      </c>
    </row>
    <row r="37" spans="1:6" ht="12.85" customHeight="1" x14ac:dyDescent="0.2">
      <c r="A37" s="6" t="s">
        <v>35</v>
      </c>
      <c r="B37" s="12">
        <v>2008</v>
      </c>
      <c r="C37" s="12">
        <v>1765.1835000000001</v>
      </c>
      <c r="D37" s="12">
        <v>1878.5877</v>
      </c>
      <c r="E37" s="12">
        <v>1948.7923000000001</v>
      </c>
      <c r="F37" s="14">
        <v>2000.8200849999998</v>
      </c>
    </row>
    <row r="38" spans="1:6" ht="12.85" customHeight="1" x14ac:dyDescent="0.2">
      <c r="A38" s="6" t="s">
        <v>36</v>
      </c>
      <c r="B38" s="12">
        <v>44.6</v>
      </c>
      <c r="C38" s="12">
        <v>5.0796999999999999</v>
      </c>
      <c r="D38" s="12">
        <v>7.0922999999999998</v>
      </c>
      <c r="E38" s="12">
        <v>6.1319999999999997</v>
      </c>
      <c r="F38" s="14">
        <v>7.390028</v>
      </c>
    </row>
    <row r="39" spans="1:6" ht="12.85" customHeight="1" x14ac:dyDescent="0.2">
      <c r="A39" s="6" t="s">
        <v>39</v>
      </c>
      <c r="B39" s="12">
        <v>107.5</v>
      </c>
      <c r="C39" s="12">
        <v>112.94674999999999</v>
      </c>
      <c r="D39" s="12">
        <v>123.82775000000001</v>
      </c>
      <c r="E39" s="12">
        <v>117.90114999999999</v>
      </c>
      <c r="F39" s="14">
        <v>116.08388299999999</v>
      </c>
    </row>
    <row r="40" spans="1:6" ht="15.9" customHeight="1" x14ac:dyDescent="0.2">
      <c r="A40" s="10" t="s">
        <v>37</v>
      </c>
      <c r="B40" s="15">
        <f>SUM(B41:B51)</f>
        <v>-4757.5</v>
      </c>
      <c r="C40" s="15">
        <f t="shared" ref="C40:F40" si="8">SUM(C41:C51)</f>
        <v>-4691.63441375</v>
      </c>
      <c r="D40" s="15">
        <f t="shared" si="8"/>
        <v>-4603.5731085700008</v>
      </c>
      <c r="E40" s="15">
        <f t="shared" si="8"/>
        <v>-4907.9529903500006</v>
      </c>
      <c r="F40" s="16">
        <f t="shared" si="8"/>
        <v>-5112.59715194</v>
      </c>
    </row>
    <row r="41" spans="1:6" ht="12.85" customHeight="1" x14ac:dyDescent="0.2">
      <c r="A41" s="6" t="s">
        <v>27</v>
      </c>
      <c r="B41" s="12">
        <v>-1958.0000000000002</v>
      </c>
      <c r="C41" s="12">
        <v>-1866.8042</v>
      </c>
      <c r="D41" s="12">
        <v>-1995.9447</v>
      </c>
      <c r="E41" s="12">
        <v>-2041.3535649999999</v>
      </c>
      <c r="F41" s="14">
        <v>-1939.616348</v>
      </c>
    </row>
    <row r="42" spans="1:6" ht="12.85" customHeight="1" x14ac:dyDescent="0.2">
      <c r="A42" s="6" t="s">
        <v>38</v>
      </c>
      <c r="B42" s="12">
        <v>-1054.7</v>
      </c>
      <c r="C42" s="12">
        <v>-1143.5467960000001</v>
      </c>
      <c r="D42" s="12">
        <v>-920.67999799999996</v>
      </c>
      <c r="E42" s="12">
        <v>-1184.2671740000001</v>
      </c>
      <c r="F42" s="14">
        <v>-1412.121965</v>
      </c>
    </row>
    <row r="43" spans="1:6" ht="12.85" customHeight="1" x14ac:dyDescent="0.2">
      <c r="A43" s="6" t="s">
        <v>29</v>
      </c>
      <c r="B43" s="12">
        <v>-37.6</v>
      </c>
      <c r="C43" s="12">
        <v>-24.6555</v>
      </c>
      <c r="D43" s="12">
        <v>-27.988499999999998</v>
      </c>
      <c r="E43" s="12">
        <v>-34.043300000000002</v>
      </c>
      <c r="F43" s="14">
        <v>-32.618514999999995</v>
      </c>
    </row>
    <row r="44" spans="1:6" ht="12.85" customHeight="1" x14ac:dyDescent="0.2">
      <c r="A44" s="6" t="s">
        <v>30</v>
      </c>
      <c r="B44" s="12">
        <v>0</v>
      </c>
      <c r="C44" s="12">
        <v>0</v>
      </c>
      <c r="D44" s="12">
        <v>0</v>
      </c>
      <c r="E44" s="12">
        <v>0</v>
      </c>
      <c r="F44" s="14">
        <v>0</v>
      </c>
    </row>
    <row r="45" spans="1:6" ht="12.85" customHeight="1" x14ac:dyDescent="0.2">
      <c r="A45" s="6" t="s">
        <v>31</v>
      </c>
      <c r="B45" s="12">
        <v>-239.10000000000002</v>
      </c>
      <c r="C45" s="12">
        <v>-231.99340000000001</v>
      </c>
      <c r="D45" s="12">
        <v>-237.5719</v>
      </c>
      <c r="E45" s="12">
        <v>-227.29749200000001</v>
      </c>
      <c r="F45" s="14">
        <v>-233.32475099999999</v>
      </c>
    </row>
    <row r="46" spans="1:6" ht="12.85" customHeight="1" x14ac:dyDescent="0.2">
      <c r="A46" s="6" t="s">
        <v>32</v>
      </c>
      <c r="B46" s="12">
        <v>-504.49999999999989</v>
      </c>
      <c r="C46" s="12">
        <v>-457.47901775000008</v>
      </c>
      <c r="D46" s="12">
        <v>-440.73361057</v>
      </c>
      <c r="E46" s="12">
        <v>-456.92995935000005</v>
      </c>
      <c r="F46" s="14">
        <v>-365.99499894000002</v>
      </c>
    </row>
    <row r="47" spans="1:6" ht="12.85" customHeight="1" x14ac:dyDescent="0.2">
      <c r="A47" s="6" t="s">
        <v>33</v>
      </c>
      <c r="B47" s="12">
        <v>-52.2</v>
      </c>
      <c r="C47" s="12">
        <v>-49.021899999999995</v>
      </c>
      <c r="D47" s="12">
        <v>-48.220199999999998</v>
      </c>
      <c r="E47" s="12">
        <v>-51.907899999999998</v>
      </c>
      <c r="F47" s="14">
        <v>-51.381719000000011</v>
      </c>
    </row>
    <row r="48" spans="1:6" ht="12.85" customHeight="1" x14ac:dyDescent="0.2">
      <c r="A48" s="6" t="s">
        <v>34</v>
      </c>
      <c r="B48" s="12">
        <v>-57</v>
      </c>
      <c r="C48" s="12">
        <v>-46.999999999999993</v>
      </c>
      <c r="D48" s="12">
        <v>-46.3</v>
      </c>
      <c r="E48" s="12">
        <v>-39.4</v>
      </c>
      <c r="F48" s="14">
        <v>-71.2</v>
      </c>
    </row>
    <row r="49" spans="1:6" ht="12.85" customHeight="1" x14ac:dyDescent="0.2">
      <c r="A49" s="6" t="s">
        <v>35</v>
      </c>
      <c r="B49" s="12">
        <v>-741.5</v>
      </c>
      <c r="C49" s="12">
        <v>-718.71609999999998</v>
      </c>
      <c r="D49" s="12">
        <v>-764.94299999999998</v>
      </c>
      <c r="E49" s="12">
        <v>-728.01790000000005</v>
      </c>
      <c r="F49" s="14">
        <v>-852.03088300000002</v>
      </c>
    </row>
    <row r="50" spans="1:6" ht="12.85" customHeight="1" x14ac:dyDescent="0.2">
      <c r="A50" s="6" t="s">
        <v>36</v>
      </c>
      <c r="B50" s="12">
        <v>-28.200000000000003</v>
      </c>
      <c r="C50" s="12">
        <v>-30.2745</v>
      </c>
      <c r="D50" s="12">
        <v>-32.086300000000001</v>
      </c>
      <c r="E50" s="12">
        <v>-32.205400000000004</v>
      </c>
      <c r="F50" s="14">
        <v>-31.950760000000002</v>
      </c>
    </row>
    <row r="51" spans="1:6" ht="12.85" customHeight="1" x14ac:dyDescent="0.2">
      <c r="A51" s="6" t="s">
        <v>39</v>
      </c>
      <c r="B51" s="12">
        <v>-84.7</v>
      </c>
      <c r="C51" s="12">
        <v>-122.143</v>
      </c>
      <c r="D51" s="12">
        <v>-89.104900000000001</v>
      </c>
      <c r="E51" s="12">
        <v>-112.5303</v>
      </c>
      <c r="F51" s="14">
        <v>-122.357212</v>
      </c>
    </row>
    <row r="52" spans="1:6" ht="17.149999999999999" customHeight="1" x14ac:dyDescent="0.2">
      <c r="A52" s="10" t="s">
        <v>40</v>
      </c>
      <c r="B52" s="15">
        <f>SUM(B53+B59)</f>
        <v>-2813.3999999999996</v>
      </c>
      <c r="C52" s="15">
        <f>SUM(C53+C59)</f>
        <v>-3471.2500239800011</v>
      </c>
      <c r="D52" s="15">
        <f>SUM(D53+D59)</f>
        <v>-3043.0282740199991</v>
      </c>
      <c r="E52" s="15">
        <f>SUM(E53+E59)</f>
        <v>-3835.9979683300003</v>
      </c>
      <c r="F52" s="16">
        <f>SUM(F53+F59)</f>
        <v>-3804.4165123300008</v>
      </c>
    </row>
    <row r="53" spans="1:6" ht="15.9" customHeight="1" x14ac:dyDescent="0.2">
      <c r="A53" s="10" t="s">
        <v>41</v>
      </c>
      <c r="B53" s="15">
        <f>SUM(B54:B55)</f>
        <v>2081</v>
      </c>
      <c r="C53" s="15">
        <f t="shared" ref="C53:F53" si="9">SUM(C54:C55)</f>
        <v>2260.7146123499997</v>
      </c>
      <c r="D53" s="15">
        <f t="shared" si="9"/>
        <v>2489.5627259800003</v>
      </c>
      <c r="E53" s="15">
        <f t="shared" si="9"/>
        <v>2551.5397319999997</v>
      </c>
      <c r="F53" s="16">
        <f t="shared" si="9"/>
        <v>2444.5706769999997</v>
      </c>
    </row>
    <row r="54" spans="1:6" ht="12.85" customHeight="1" x14ac:dyDescent="0.2">
      <c r="A54" s="6" t="s">
        <v>42</v>
      </c>
      <c r="B54" s="12">
        <v>81.5</v>
      </c>
      <c r="C54" s="12">
        <v>76.432299999999998</v>
      </c>
      <c r="D54" s="12">
        <v>89.606899999999996</v>
      </c>
      <c r="E54" s="12">
        <v>81.124099999999999</v>
      </c>
      <c r="F54" s="14">
        <v>87.705297999999999</v>
      </c>
    </row>
    <row r="55" spans="1:6" ht="12.85" customHeight="1" x14ac:dyDescent="0.2">
      <c r="A55" s="6" t="s">
        <v>43</v>
      </c>
      <c r="B55" s="20">
        <f>SUM(B56:B58)</f>
        <v>1999.5</v>
      </c>
      <c r="C55" s="20">
        <f t="shared" ref="C55:F55" si="10">SUM(C56:C58)</f>
        <v>2184.2823123499998</v>
      </c>
      <c r="D55" s="20">
        <f t="shared" si="10"/>
        <v>2399.9558259800001</v>
      </c>
      <c r="E55" s="20">
        <f t="shared" si="10"/>
        <v>2470.4156319999997</v>
      </c>
      <c r="F55" s="21">
        <f t="shared" si="10"/>
        <v>2356.8653789999998</v>
      </c>
    </row>
    <row r="56" spans="1:6" ht="12.85" customHeight="1" x14ac:dyDescent="0.2">
      <c r="A56" s="6" t="s">
        <v>44</v>
      </c>
      <c r="B56" s="12">
        <v>323.89999999999998</v>
      </c>
      <c r="C56" s="12">
        <v>425.26213795999996</v>
      </c>
      <c r="D56" s="12">
        <v>535.64010000000007</v>
      </c>
      <c r="E56" s="12">
        <v>542.58029999999997</v>
      </c>
      <c r="F56" s="14">
        <v>235.66898500000002</v>
      </c>
    </row>
    <row r="57" spans="1:6" ht="12.85" customHeight="1" x14ac:dyDescent="0.2">
      <c r="A57" s="6" t="s">
        <v>45</v>
      </c>
      <c r="B57" s="12">
        <v>220.20000000000005</v>
      </c>
      <c r="C57" s="12">
        <v>246.42689708</v>
      </c>
      <c r="D57" s="12">
        <v>348.48710799999998</v>
      </c>
      <c r="E57" s="12">
        <v>281.72353199999998</v>
      </c>
      <c r="F57" s="14">
        <v>423.58389399999999</v>
      </c>
    </row>
    <row r="58" spans="1:6" ht="12.85" customHeight="1" x14ac:dyDescent="0.2">
      <c r="A58" s="6" t="s">
        <v>46</v>
      </c>
      <c r="B58" s="12">
        <v>1455.4</v>
      </c>
      <c r="C58" s="12">
        <v>1512.5932773099998</v>
      </c>
      <c r="D58" s="12">
        <v>1515.82861798</v>
      </c>
      <c r="E58" s="12">
        <v>1646.1117999999999</v>
      </c>
      <c r="F58" s="14">
        <v>1697.6125</v>
      </c>
    </row>
    <row r="59" spans="1:6" ht="15.9" customHeight="1" x14ac:dyDescent="0.2">
      <c r="A59" s="10" t="s">
        <v>47</v>
      </c>
      <c r="B59" s="15">
        <f>SUM(B60:B61)</f>
        <v>-4894.3999999999996</v>
      </c>
      <c r="C59" s="15">
        <f t="shared" ref="C59:F59" si="11">SUM(C60:C61)</f>
        <v>-5731.9646363300008</v>
      </c>
      <c r="D59" s="15">
        <f t="shared" si="11"/>
        <v>-5532.5909999999994</v>
      </c>
      <c r="E59" s="15">
        <f t="shared" si="11"/>
        <v>-6387.53770033</v>
      </c>
      <c r="F59" s="16">
        <f t="shared" si="11"/>
        <v>-6248.9871893300005</v>
      </c>
    </row>
    <row r="60" spans="1:6" ht="14.1" customHeight="1" x14ac:dyDescent="0.2">
      <c r="A60" s="6" t="s">
        <v>42</v>
      </c>
      <c r="B60" s="12">
        <v>-2.5</v>
      </c>
      <c r="C60" s="12">
        <v>-2.2519999999999998</v>
      </c>
      <c r="D60" s="12">
        <v>-4.9009999999999998</v>
      </c>
      <c r="E60" s="12">
        <v>-2.6249999999999996</v>
      </c>
      <c r="F60" s="14">
        <v>-3.0110000000000001</v>
      </c>
    </row>
    <row r="61" spans="1:6" ht="14.1" customHeight="1" x14ac:dyDescent="0.2">
      <c r="A61" s="6" t="s">
        <v>43</v>
      </c>
      <c r="B61" s="20">
        <f>SUM(B62:B64)</f>
        <v>-4891.8999999999996</v>
      </c>
      <c r="C61" s="20">
        <f t="shared" ref="C61:F61" si="12">SUM(C62:C64)</f>
        <v>-5729.7126363300004</v>
      </c>
      <c r="D61" s="20">
        <f t="shared" si="12"/>
        <v>-5527.69</v>
      </c>
      <c r="E61" s="20">
        <f t="shared" si="12"/>
        <v>-6384.91270033</v>
      </c>
      <c r="F61" s="21">
        <f t="shared" si="12"/>
        <v>-6245.9761893300001</v>
      </c>
    </row>
    <row r="62" spans="1:6" ht="12.85" customHeight="1" x14ac:dyDescent="0.2">
      <c r="A62" s="6" t="s">
        <v>44</v>
      </c>
      <c r="B62" s="12">
        <v>-3014.6</v>
      </c>
      <c r="C62" s="12">
        <v>-3702.2475531200002</v>
      </c>
      <c r="D62" s="12">
        <v>-3342.8977999999997</v>
      </c>
      <c r="E62" s="12">
        <v>-3934.7125003299998</v>
      </c>
      <c r="F62" s="14">
        <v>-3645.0622623300005</v>
      </c>
    </row>
    <row r="63" spans="1:6" ht="12.85" customHeight="1" x14ac:dyDescent="0.2">
      <c r="A63" s="6" t="s">
        <v>45</v>
      </c>
      <c r="B63" s="12">
        <v>-672.79999999999984</v>
      </c>
      <c r="C63" s="12">
        <v>-679.61105893999991</v>
      </c>
      <c r="D63" s="12">
        <v>-774.52689999999996</v>
      </c>
      <c r="E63" s="12">
        <v>-848.85900000000004</v>
      </c>
      <c r="F63" s="14">
        <v>-912.59629400000006</v>
      </c>
    </row>
    <row r="64" spans="1:6" ht="12.85" customHeight="1" x14ac:dyDescent="0.2">
      <c r="A64" s="6" t="s">
        <v>46</v>
      </c>
      <c r="B64" s="12">
        <v>-1204.5</v>
      </c>
      <c r="C64" s="12">
        <v>-1347.8540242700001</v>
      </c>
      <c r="D64" s="12">
        <v>-1410.2653</v>
      </c>
      <c r="E64" s="12">
        <v>-1601.3412000000003</v>
      </c>
      <c r="F64" s="14">
        <v>-1688.3176330000001</v>
      </c>
    </row>
    <row r="65" spans="1:6" ht="17.149999999999999" customHeight="1" x14ac:dyDescent="0.2">
      <c r="A65" s="10" t="s">
        <v>48</v>
      </c>
      <c r="B65" s="15">
        <f>SUM(B66+B67)</f>
        <v>-106.00000000000011</v>
      </c>
      <c r="C65" s="15">
        <f t="shared" ref="C65:F65" si="13">SUM(C66+C67)</f>
        <v>-104.0575</v>
      </c>
      <c r="D65" s="15">
        <f t="shared" si="13"/>
        <v>-124.37950000000012</v>
      </c>
      <c r="E65" s="15">
        <f t="shared" si="13"/>
        <v>-70.20880000000011</v>
      </c>
      <c r="F65" s="16">
        <f t="shared" si="13"/>
        <v>-31.333206000000132</v>
      </c>
    </row>
    <row r="66" spans="1:6" ht="12.85" customHeight="1" x14ac:dyDescent="0.2">
      <c r="A66" s="6" t="s">
        <v>49</v>
      </c>
      <c r="B66" s="12">
        <v>921.4</v>
      </c>
      <c r="C66" s="12">
        <v>905.90989999999999</v>
      </c>
      <c r="D66" s="12">
        <v>903.21989999999994</v>
      </c>
      <c r="E66" s="12">
        <v>918.60419999999988</v>
      </c>
      <c r="F66" s="14">
        <v>975.65370699999983</v>
      </c>
    </row>
    <row r="67" spans="1:6" ht="12.85" customHeight="1" x14ac:dyDescent="0.2">
      <c r="A67" s="6" t="s">
        <v>50</v>
      </c>
      <c r="B67" s="12">
        <v>-1027.4000000000001</v>
      </c>
      <c r="C67" s="12">
        <v>-1009.9674</v>
      </c>
      <c r="D67" s="12">
        <v>-1027.5994000000001</v>
      </c>
      <c r="E67" s="12">
        <v>-988.81299999999999</v>
      </c>
      <c r="F67" s="14">
        <v>-1006.986913</v>
      </c>
    </row>
    <row r="68" spans="1:6" ht="13.05" customHeight="1" x14ac:dyDescent="0.2">
      <c r="A68" s="6" t="s">
        <v>51</v>
      </c>
      <c r="B68" s="12">
        <v>168</v>
      </c>
      <c r="C68" s="12">
        <v>156.01240000000001</v>
      </c>
      <c r="D68" s="12">
        <v>155.15379999999999</v>
      </c>
      <c r="E68" s="12">
        <v>157.07810000000001</v>
      </c>
      <c r="F68" s="14">
        <v>198.60230299999998</v>
      </c>
    </row>
    <row r="69" spans="1:6" ht="12.85" customHeight="1" x14ac:dyDescent="0.2">
      <c r="A69" s="6" t="s">
        <v>52</v>
      </c>
      <c r="B69" s="12">
        <v>-274.00000000000011</v>
      </c>
      <c r="C69" s="12">
        <v>-260.06989999999996</v>
      </c>
      <c r="D69" s="12">
        <v>-279.53330000000005</v>
      </c>
      <c r="E69" s="12">
        <v>-227.28690000000006</v>
      </c>
      <c r="F69" s="14">
        <v>-229.93550900000014</v>
      </c>
    </row>
    <row r="70" spans="1:6" ht="20.149999999999999" customHeight="1" x14ac:dyDescent="0.2">
      <c r="A70" s="10" t="s">
        <v>53</v>
      </c>
      <c r="B70" s="15">
        <f>SUM(B71+B72)</f>
        <v>6506.6</v>
      </c>
      <c r="C70" s="15">
        <f>SUM(C71+C72)</f>
        <v>7688.4225441899998</v>
      </c>
      <c r="D70" s="15">
        <f>SUM(D71+D72)</f>
        <v>5851.5439291499997</v>
      </c>
      <c r="E70" s="15">
        <f>SUM(E71+E72)</f>
        <v>6152.0202875100013</v>
      </c>
      <c r="F70" s="16">
        <f>SUM(F71+F72)</f>
        <v>4736.0241279999982</v>
      </c>
    </row>
    <row r="71" spans="1:6" ht="17.149999999999999" customHeight="1" x14ac:dyDescent="0.2">
      <c r="A71" s="10" t="s">
        <v>54</v>
      </c>
      <c r="B71" s="15">
        <v>26.9</v>
      </c>
      <c r="C71" s="15">
        <v>24.014200000000002</v>
      </c>
      <c r="D71" s="15">
        <v>25.209499999999998</v>
      </c>
      <c r="E71" s="15">
        <v>22.650299999999998</v>
      </c>
      <c r="F71" s="16">
        <v>22.118534999999998</v>
      </c>
    </row>
    <row r="72" spans="1:6" ht="17.149999999999999" customHeight="1" x14ac:dyDescent="0.2">
      <c r="A72" s="10" t="s">
        <v>55</v>
      </c>
      <c r="B72" s="15">
        <f>SUM(B73+B82+B85+B96)</f>
        <v>6479.7000000000007</v>
      </c>
      <c r="C72" s="15">
        <f>SUM(C73+C82+C85+C96)</f>
        <v>7664.4083441900002</v>
      </c>
      <c r="D72" s="15">
        <f>SUM(D73+D82+D85+D96)</f>
        <v>5826.3344291499998</v>
      </c>
      <c r="E72" s="15">
        <f>SUM(E73+E82+E85+E96)</f>
        <v>6129.369987510001</v>
      </c>
      <c r="F72" s="16">
        <f>SUM(F73+F82+F85+F96)</f>
        <v>4713.9055929999986</v>
      </c>
    </row>
    <row r="73" spans="1:6" ht="15.9" customHeight="1" x14ac:dyDescent="0.2">
      <c r="A73" s="10" t="s">
        <v>56</v>
      </c>
      <c r="B73" s="15">
        <f>SUM(B74+B78)</f>
        <v>3972.1000000000004</v>
      </c>
      <c r="C73" s="15">
        <f>SUM(C74+C78)</f>
        <v>4557.22723494</v>
      </c>
      <c r="D73" s="15">
        <f>SUM(D74+D78)</f>
        <v>4314.4860000000008</v>
      </c>
      <c r="E73" s="15">
        <f>SUM(E74+E78)</f>
        <v>4917.3031778500008</v>
      </c>
      <c r="F73" s="16">
        <f>SUM(F74+F78)</f>
        <v>3686.0210351000001</v>
      </c>
    </row>
    <row r="74" spans="1:6" ht="15" customHeight="1" x14ac:dyDescent="0.2">
      <c r="A74" s="6" t="s">
        <v>57</v>
      </c>
      <c r="B74" s="20">
        <f>SUM(B75:B77)</f>
        <v>-583.69999999999993</v>
      </c>
      <c r="C74" s="20">
        <f t="shared" ref="C74:F74" si="14">SUM(C75:C77)</f>
        <v>-188.19531527000001</v>
      </c>
      <c r="D74" s="20">
        <f t="shared" si="14"/>
        <v>137.84099999999998</v>
      </c>
      <c r="E74" s="20">
        <f t="shared" si="14"/>
        <v>-163.08940000000001</v>
      </c>
      <c r="F74" s="21">
        <f t="shared" si="14"/>
        <v>-634.35469399999999</v>
      </c>
    </row>
    <row r="75" spans="1:6" ht="12.85" customHeight="1" x14ac:dyDescent="0.2">
      <c r="A75" s="6" t="s">
        <v>58</v>
      </c>
      <c r="B75" s="12">
        <v>-583.69999999999993</v>
      </c>
      <c r="C75" s="12">
        <v>-188.19531527000001</v>
      </c>
      <c r="D75" s="12">
        <v>137.84099999999998</v>
      </c>
      <c r="E75" s="12">
        <v>-163.08940000000001</v>
      </c>
      <c r="F75" s="14">
        <v>-634.35469399999999</v>
      </c>
    </row>
    <row r="76" spans="1:6" ht="12.85" customHeight="1" x14ac:dyDescent="0.2">
      <c r="A76" s="6" t="s">
        <v>59</v>
      </c>
      <c r="B76" s="12">
        <v>0</v>
      </c>
      <c r="C76" s="12">
        <v>0</v>
      </c>
      <c r="D76" s="12">
        <v>0</v>
      </c>
      <c r="E76" s="12">
        <v>0</v>
      </c>
      <c r="F76" s="14">
        <v>0</v>
      </c>
    </row>
    <row r="77" spans="1:6" ht="12.85" customHeight="1" x14ac:dyDescent="0.2">
      <c r="A77" s="6" t="s">
        <v>60</v>
      </c>
      <c r="B77" s="12">
        <v>0</v>
      </c>
      <c r="C77" s="12">
        <v>0</v>
      </c>
      <c r="D77" s="12">
        <v>0</v>
      </c>
      <c r="E77" s="12">
        <v>0</v>
      </c>
      <c r="F77" s="14">
        <v>0</v>
      </c>
    </row>
    <row r="78" spans="1:6" ht="15" customHeight="1" x14ac:dyDescent="0.2">
      <c r="A78" s="6" t="s">
        <v>61</v>
      </c>
      <c r="B78" s="20">
        <f>SUM(B79:B81)</f>
        <v>4555.8</v>
      </c>
      <c r="C78" s="20">
        <f t="shared" ref="C78:F78" si="15">SUM(C79:C81)</f>
        <v>4745.4225502099998</v>
      </c>
      <c r="D78" s="20">
        <f t="shared" si="15"/>
        <v>4176.6450000000004</v>
      </c>
      <c r="E78" s="20">
        <f t="shared" si="15"/>
        <v>5080.3925778500006</v>
      </c>
      <c r="F78" s="21">
        <f t="shared" si="15"/>
        <v>4320.3757291000002</v>
      </c>
    </row>
    <row r="79" spans="1:6" ht="12.85" customHeight="1" x14ac:dyDescent="0.2">
      <c r="A79" s="6" t="s">
        <v>62</v>
      </c>
      <c r="B79" s="12">
        <v>78.100000000000009</v>
      </c>
      <c r="C79" s="12">
        <v>916.51314726999999</v>
      </c>
      <c r="D79" s="12">
        <v>-24.396899999999988</v>
      </c>
      <c r="E79" s="12">
        <v>30.820711710000012</v>
      </c>
      <c r="F79" s="14">
        <v>130.5872498</v>
      </c>
    </row>
    <row r="80" spans="1:6" ht="12.85" customHeight="1" x14ac:dyDescent="0.2">
      <c r="A80" s="6" t="s">
        <v>63</v>
      </c>
      <c r="B80" s="12">
        <v>2083.6999999999998</v>
      </c>
      <c r="C80" s="12">
        <v>2125.0996029400003</v>
      </c>
      <c r="D80" s="12">
        <v>1790.3041999999998</v>
      </c>
      <c r="E80" s="12">
        <v>1899.8465714900001</v>
      </c>
      <c r="F80" s="14">
        <v>2273.7262438000002</v>
      </c>
    </row>
    <row r="81" spans="1:6" ht="12.85" customHeight="1" x14ac:dyDescent="0.2">
      <c r="A81" s="6" t="s">
        <v>64</v>
      </c>
      <c r="B81" s="12">
        <v>2394.0000000000005</v>
      </c>
      <c r="C81" s="12">
        <v>1703.8098</v>
      </c>
      <c r="D81" s="12">
        <v>2410.7377000000001</v>
      </c>
      <c r="E81" s="12">
        <v>3149.7252946500003</v>
      </c>
      <c r="F81" s="14">
        <v>1916.0622355</v>
      </c>
    </row>
    <row r="82" spans="1:6" ht="15.9" customHeight="1" x14ac:dyDescent="0.2">
      <c r="A82" s="10" t="s">
        <v>65</v>
      </c>
      <c r="B82" s="15">
        <f>SUM(B83:B84)</f>
        <v>400.70000000000005</v>
      </c>
      <c r="C82" s="15">
        <f t="shared" ref="C82:F82" si="16">SUM(C83:C84)</f>
        <v>201.3350551800001</v>
      </c>
      <c r="D82" s="15">
        <f t="shared" si="16"/>
        <v>663.49404149999953</v>
      </c>
      <c r="E82" s="15">
        <f t="shared" si="16"/>
        <v>338.96245782999995</v>
      </c>
      <c r="F82" s="16">
        <f t="shared" si="16"/>
        <v>3054.9514824299995</v>
      </c>
    </row>
    <row r="83" spans="1:6" ht="12.85" customHeight="1" x14ac:dyDescent="0.2">
      <c r="A83" s="6" t="s">
        <v>66</v>
      </c>
      <c r="B83" s="12">
        <v>-1364.5</v>
      </c>
      <c r="C83" s="12">
        <v>-149.8994186299999</v>
      </c>
      <c r="D83" s="12">
        <v>-674.18659413000012</v>
      </c>
      <c r="E83" s="12">
        <v>-1230.68764693</v>
      </c>
      <c r="F83" s="14">
        <v>620.99721681999995</v>
      </c>
    </row>
    <row r="84" spans="1:6" ht="12.85" customHeight="1" x14ac:dyDescent="0.2">
      <c r="A84" s="6" t="s">
        <v>67</v>
      </c>
      <c r="B84" s="12">
        <v>1765.2</v>
      </c>
      <c r="C84" s="12">
        <v>351.23447381</v>
      </c>
      <c r="D84" s="12">
        <v>1337.6806356299996</v>
      </c>
      <c r="E84" s="12">
        <v>1569.65010476</v>
      </c>
      <c r="F84" s="14">
        <v>2433.9542656099998</v>
      </c>
    </row>
    <row r="85" spans="1:6" ht="15.9" customHeight="1" x14ac:dyDescent="0.2">
      <c r="A85" s="10" t="s">
        <v>68</v>
      </c>
      <c r="B85" s="15">
        <f>SUM(B86+B91)</f>
        <v>2029.5000000000009</v>
      </c>
      <c r="C85" s="15">
        <f>SUM(C86+C91)</f>
        <v>3514.6103649500001</v>
      </c>
      <c r="D85" s="15">
        <f>SUM(D86+D91)</f>
        <v>-122.75481235000007</v>
      </c>
      <c r="E85" s="15">
        <f>SUM(E86+E91)</f>
        <v>240.76395183000034</v>
      </c>
      <c r="F85" s="16">
        <f>SUM(F86+F91)</f>
        <v>-799.93044653000038</v>
      </c>
    </row>
    <row r="86" spans="1:6" ht="15" customHeight="1" x14ac:dyDescent="0.2">
      <c r="A86" s="6" t="s">
        <v>69</v>
      </c>
      <c r="B86" s="20">
        <f>SUM(B87:B90)</f>
        <v>-2747.7</v>
      </c>
      <c r="C86" s="20">
        <f t="shared" ref="C86:F86" si="17">SUM(C87:C90)</f>
        <v>748.54194469000004</v>
      </c>
      <c r="D86" s="20">
        <f t="shared" si="17"/>
        <v>3623.5993412800008</v>
      </c>
      <c r="E86" s="20">
        <f t="shared" si="17"/>
        <v>-987.15327016999993</v>
      </c>
      <c r="F86" s="21">
        <f t="shared" si="17"/>
        <v>-229.68785052999968</v>
      </c>
    </row>
    <row r="87" spans="1:6" ht="12.85" customHeight="1" x14ac:dyDescent="0.2">
      <c r="A87" s="6" t="s">
        <v>70</v>
      </c>
      <c r="B87" s="12">
        <v>-341.2</v>
      </c>
      <c r="C87" s="12">
        <v>-92.899999999999991</v>
      </c>
      <c r="D87" s="12">
        <v>-656.59999999999991</v>
      </c>
      <c r="E87" s="12">
        <v>-497.9</v>
      </c>
      <c r="F87" s="14">
        <v>-536.624684</v>
      </c>
    </row>
    <row r="88" spans="1:6" ht="12.85" customHeight="1" x14ac:dyDescent="0.2">
      <c r="A88" s="6" t="s">
        <v>71</v>
      </c>
      <c r="B88" s="12">
        <v>-1797.2000000000003</v>
      </c>
      <c r="C88" s="12">
        <v>1009.3577311199999</v>
      </c>
      <c r="D88" s="12">
        <v>2299.0241000000005</v>
      </c>
      <c r="E88" s="12">
        <v>361.18460000000016</v>
      </c>
      <c r="F88" s="14">
        <v>2051.4691630000002</v>
      </c>
    </row>
    <row r="89" spans="1:6" ht="12.85" customHeight="1" x14ac:dyDescent="0.2">
      <c r="A89" s="6" t="s">
        <v>72</v>
      </c>
      <c r="B89" s="12">
        <v>-758.8</v>
      </c>
      <c r="C89" s="12">
        <v>-98.81997269</v>
      </c>
      <c r="D89" s="12">
        <v>3004.8335942799999</v>
      </c>
      <c r="E89" s="12">
        <v>-582.82253213000013</v>
      </c>
      <c r="F89" s="14">
        <v>-1559.01158115</v>
      </c>
    </row>
    <row r="90" spans="1:6" ht="12.85" customHeight="1" x14ac:dyDescent="0.2">
      <c r="A90" s="6" t="s">
        <v>73</v>
      </c>
      <c r="B90" s="12">
        <v>149.5</v>
      </c>
      <c r="C90" s="12">
        <v>-69.095813739999983</v>
      </c>
      <c r="D90" s="12">
        <v>-1023.6583529999999</v>
      </c>
      <c r="E90" s="12">
        <v>-267.61533803999998</v>
      </c>
      <c r="F90" s="14">
        <v>-185.52074838000001</v>
      </c>
    </row>
    <row r="91" spans="1:6" ht="15" customHeight="1" x14ac:dyDescent="0.2">
      <c r="A91" s="6" t="s">
        <v>74</v>
      </c>
      <c r="B91" s="20">
        <f>SUM(B92:B95)</f>
        <v>4777.2000000000007</v>
      </c>
      <c r="C91" s="20">
        <f t="shared" ref="C91:F91" si="18">SUM(C92:C95)</f>
        <v>2766.06842026</v>
      </c>
      <c r="D91" s="20">
        <f t="shared" si="18"/>
        <v>-3746.3541536300008</v>
      </c>
      <c r="E91" s="20">
        <f t="shared" si="18"/>
        <v>1227.9172220000003</v>
      </c>
      <c r="F91" s="21">
        <f t="shared" si="18"/>
        <v>-570.24259600000073</v>
      </c>
    </row>
    <row r="92" spans="1:6" ht="12.85" customHeight="1" x14ac:dyDescent="0.2">
      <c r="A92" s="6" t="s">
        <v>75</v>
      </c>
      <c r="B92" s="12">
        <v>200.5</v>
      </c>
      <c r="C92" s="12">
        <v>224.5</v>
      </c>
      <c r="D92" s="12">
        <v>194.4</v>
      </c>
      <c r="E92" s="12">
        <v>-98.6</v>
      </c>
      <c r="F92" s="14">
        <v>71.523364000000001</v>
      </c>
    </row>
    <row r="93" spans="1:6" ht="12.85" customHeight="1" x14ac:dyDescent="0.2">
      <c r="A93" s="6" t="s">
        <v>76</v>
      </c>
      <c r="B93" s="12">
        <v>1758.3000000000002</v>
      </c>
      <c r="C93" s="12">
        <v>2092.2631238399999</v>
      </c>
      <c r="D93" s="12">
        <v>-690.30080000000044</v>
      </c>
      <c r="E93" s="12">
        <v>2276.5482999999999</v>
      </c>
      <c r="F93" s="14">
        <v>-2447.1663050000006</v>
      </c>
    </row>
    <row r="94" spans="1:6" ht="12.85" customHeight="1" x14ac:dyDescent="0.2">
      <c r="A94" s="6" t="s">
        <v>77</v>
      </c>
      <c r="B94" s="12">
        <v>2795.8</v>
      </c>
      <c r="C94" s="12">
        <v>399.72743178999997</v>
      </c>
      <c r="D94" s="12">
        <v>-3411.5867000000007</v>
      </c>
      <c r="E94" s="12">
        <v>-1020.1609</v>
      </c>
      <c r="F94" s="14">
        <v>1427.5685449999999</v>
      </c>
    </row>
    <row r="95" spans="1:6" ht="12.85" customHeight="1" x14ac:dyDescent="0.2">
      <c r="A95" s="6" t="s">
        <v>78</v>
      </c>
      <c r="B95" s="12">
        <v>22.6</v>
      </c>
      <c r="C95" s="12">
        <v>49.577864630000001</v>
      </c>
      <c r="D95" s="12">
        <v>161.13334637000003</v>
      </c>
      <c r="E95" s="12">
        <v>70.129822000000004</v>
      </c>
      <c r="F95" s="14">
        <v>377.83179999999993</v>
      </c>
    </row>
    <row r="96" spans="1:6" ht="17.149999999999999" customHeight="1" x14ac:dyDescent="0.2">
      <c r="A96" s="10" t="s">
        <v>79</v>
      </c>
      <c r="B96" s="15">
        <v>77.399999999999977</v>
      </c>
      <c r="C96" s="15">
        <v>-608.76431088000004</v>
      </c>
      <c r="D96" s="15">
        <v>971.10919999999987</v>
      </c>
      <c r="E96" s="15">
        <v>632.34040000000005</v>
      </c>
      <c r="F96" s="16">
        <v>-1227.1364780000001</v>
      </c>
    </row>
    <row r="97" spans="1:6" ht="24.95" customHeight="1" x14ac:dyDescent="0.2">
      <c r="A97" s="11" t="s">
        <v>80</v>
      </c>
      <c r="B97" s="22">
        <f>SUM(-B7-B70)</f>
        <v>-1658.3000000000047</v>
      </c>
      <c r="C97" s="22">
        <f>SUM(-C7-C70)</f>
        <v>-3180.752916679985</v>
      </c>
      <c r="D97" s="22">
        <f>SUM(-D7-D70)</f>
        <v>-2169.6428958600036</v>
      </c>
      <c r="E97" s="22">
        <f>SUM(-E7-E70)</f>
        <v>-1185.1444900800097</v>
      </c>
      <c r="F97" s="23">
        <f>SUM(-F7-F70)</f>
        <v>-1403.5213177300038</v>
      </c>
    </row>
    <row r="98" spans="1:6" ht="10" customHeight="1" x14ac:dyDescent="0.2">
      <c r="A98" s="7"/>
    </row>
    <row r="99" spans="1:6" ht="12.85" customHeight="1" x14ac:dyDescent="0.2">
      <c r="A99" s="8" t="s">
        <v>83</v>
      </c>
    </row>
    <row r="100" spans="1:6" x14ac:dyDescent="0.2">
      <c r="A100" s="8" t="s">
        <v>88</v>
      </c>
    </row>
    <row r="101" spans="1:6" x14ac:dyDescent="0.2">
      <c r="A101" s="8" t="s">
        <v>84</v>
      </c>
    </row>
    <row r="102" spans="1:6" x14ac:dyDescent="0.2">
      <c r="A102" s="8" t="s">
        <v>89</v>
      </c>
    </row>
    <row r="103" spans="1:6" x14ac:dyDescent="0.2">
      <c r="A103" s="8" t="s">
        <v>85</v>
      </c>
    </row>
    <row r="104" spans="1:6" x14ac:dyDescent="0.2">
      <c r="A104" s="8" t="s">
        <v>90</v>
      </c>
    </row>
    <row r="105" spans="1:6" x14ac:dyDescent="0.2">
      <c r="A105" s="8" t="s">
        <v>91</v>
      </c>
    </row>
    <row r="106" spans="1:6" x14ac:dyDescent="0.2">
      <c r="A106" s="8" t="s">
        <v>87</v>
      </c>
    </row>
    <row r="107" spans="1:6" x14ac:dyDescent="0.2">
      <c r="A107" s="8" t="s">
        <v>86</v>
      </c>
    </row>
    <row r="108" spans="1:6" x14ac:dyDescent="0.2">
      <c r="A108" s="8" t="s">
        <v>5</v>
      </c>
    </row>
    <row r="109" spans="1:6" x14ac:dyDescent="0.2">
      <c r="A109" s="8" t="s">
        <v>4</v>
      </c>
    </row>
    <row r="110" spans="1:6" x14ac:dyDescent="0.2">
      <c r="A110" s="8" t="s">
        <v>6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2021-04-22T13:13:42Z</cp:lastPrinted>
  <dcterms:created xsi:type="dcterms:W3CDTF">2018-06-19T14:21:30Z</dcterms:created>
  <dcterms:modified xsi:type="dcterms:W3CDTF">2021-04-26T15:12:31Z</dcterms:modified>
</cp:coreProperties>
</file>